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1af35aa0ae45f48/Documents/Carls Documents/PARRISH COUNCIL/Accounts/"/>
    </mc:Choice>
  </mc:AlternateContent>
  <xr:revisionPtr revIDLastSave="0" documentId="8_{9373972E-5406-4EE6-9C1F-ED1F1CC03BA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Accounts for YE 31.03.2018" sheetId="1" r:id="rId1"/>
    <sheet name="Cashbooks" sheetId="4" r:id="rId2"/>
    <sheet name="Village Green Bank Rec" sheetId="5" r:id="rId3"/>
    <sheet name="Parish Council ac bank rec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1" l="1"/>
  <c r="B42" i="1"/>
  <c r="B44" i="1" s="1"/>
  <c r="B41" i="1"/>
  <c r="J31" i="4"/>
  <c r="F31" i="4"/>
  <c r="B10" i="1"/>
  <c r="B12" i="1"/>
  <c r="F65" i="4"/>
  <c r="D51" i="4"/>
  <c r="E51" i="4"/>
  <c r="D31" i="4"/>
  <c r="E31" i="4"/>
  <c r="B34" i="1" l="1"/>
  <c r="D21" i="6"/>
  <c r="S65" i="4"/>
  <c r="S51" i="4"/>
  <c r="Y42" i="4"/>
  <c r="B9" i="1" s="1"/>
  <c r="X42" i="4"/>
  <c r="B8" i="1" s="1"/>
  <c r="S42" i="4"/>
  <c r="R42" i="4"/>
  <c r="F42" i="4"/>
  <c r="E6" i="6" s="1"/>
  <c r="W31" i="4"/>
  <c r="B20" i="1" s="1"/>
  <c r="V31" i="4"/>
  <c r="B29" i="1" s="1"/>
  <c r="U31" i="4"/>
  <c r="B30" i="1" s="1"/>
  <c r="T31" i="4"/>
  <c r="B19" i="1" s="1"/>
  <c r="S31" i="4"/>
  <c r="R31" i="4"/>
  <c r="B21" i="1" s="1"/>
  <c r="Q31" i="4"/>
  <c r="P31" i="4"/>
  <c r="B27" i="1" s="1"/>
  <c r="O31" i="4"/>
  <c r="B22" i="1" s="1"/>
  <c r="M31" i="4"/>
  <c r="B32" i="1" s="1"/>
  <c r="L31" i="4"/>
  <c r="K31" i="4"/>
  <c r="B23" i="1" s="1"/>
  <c r="I31" i="4"/>
  <c r="H31" i="4"/>
  <c r="B18" i="1" s="1"/>
  <c r="G31" i="4"/>
  <c r="B17" i="1" s="1"/>
  <c r="E8" i="6"/>
  <c r="F51" i="4"/>
  <c r="D10" i="5" s="1"/>
  <c r="D8" i="5"/>
  <c r="B26" i="1" l="1"/>
  <c r="B13" i="1"/>
  <c r="B35" i="1"/>
  <c r="B47" i="1" s="1"/>
  <c r="E10" i="6"/>
  <c r="E14" i="6" s="1"/>
  <c r="D13" i="5"/>
</calcChain>
</file>

<file path=xl/sharedStrings.xml><?xml version="1.0" encoding="utf-8"?>
<sst xmlns="http://schemas.openxmlformats.org/spreadsheetml/2006/main" count="174" uniqueCount="123">
  <si>
    <t>Brundish Parish Council</t>
  </si>
  <si>
    <t xml:space="preserve"> </t>
  </si>
  <si>
    <t>Receipts:</t>
  </si>
  <si>
    <t>Precept</t>
  </si>
  <si>
    <t xml:space="preserve">Vat Reclaim  </t>
  </si>
  <si>
    <t>Interest (building society account)</t>
  </si>
  <si>
    <t>LC  grant</t>
  </si>
  <si>
    <t>Total:</t>
  </si>
  <si>
    <t>Payments</t>
  </si>
  <si>
    <t>Public Works -  Loan Repayment</t>
  </si>
  <si>
    <t>Audit fees (Both)</t>
  </si>
  <si>
    <t>Defibrillator and associated costs</t>
  </si>
  <si>
    <t xml:space="preserve"> Insurance Renewal</t>
  </si>
  <si>
    <t>ICO</t>
  </si>
  <si>
    <t>MSDC election costs</t>
  </si>
  <si>
    <t>Eon</t>
  </si>
  <si>
    <t>Donations  (Section 137)</t>
  </si>
  <si>
    <t>Salc subscriptions</t>
  </si>
  <si>
    <t>Dog bin</t>
  </si>
  <si>
    <t>Training</t>
  </si>
  <si>
    <t>Hire of Village Hall (P.C.meetings)</t>
  </si>
  <si>
    <t>Vat</t>
  </si>
  <si>
    <t>2017/2018</t>
  </si>
  <si>
    <t>?</t>
  </si>
  <si>
    <t xml:space="preserve">Accounts </t>
  </si>
  <si>
    <t>Paye:</t>
  </si>
  <si>
    <t>HMRC</t>
  </si>
  <si>
    <t>11.07.17</t>
  </si>
  <si>
    <t>Suffolk Bizz</t>
  </si>
  <si>
    <t>D Bedwell</t>
  </si>
  <si>
    <t>Marquee Co</t>
  </si>
  <si>
    <t>V Green</t>
  </si>
  <si>
    <t xml:space="preserve"> Bryant (marquee parts)</t>
  </si>
  <si>
    <t>12.09.17</t>
  </si>
  <si>
    <t>BDC-BINS</t>
  </si>
  <si>
    <t>07.11.17</t>
  </si>
  <si>
    <t>H D Trust</t>
  </si>
  <si>
    <t>30.11.17</t>
  </si>
  <si>
    <t>Cams and Co</t>
  </si>
  <si>
    <t>Insurance</t>
  </si>
  <si>
    <t>Parish Rooms</t>
  </si>
  <si>
    <t>12.12.17</t>
  </si>
  <si>
    <t>SALC subs</t>
  </si>
  <si>
    <t>Salc Audit</t>
  </si>
  <si>
    <t>SALC-DP</t>
  </si>
  <si>
    <t>16.05.17</t>
  </si>
  <si>
    <t>Playdale</t>
  </si>
  <si>
    <t>10.11.17</t>
  </si>
  <si>
    <t>18.04.17</t>
  </si>
  <si>
    <t xml:space="preserve">Balance as per bank statement </t>
  </si>
  <si>
    <t>31.03.2017</t>
  </si>
  <si>
    <t>Village Green Account:</t>
  </si>
  <si>
    <t>Parish Council account:</t>
  </si>
  <si>
    <t>Salaries</t>
  </si>
  <si>
    <t>V Hall</t>
  </si>
  <si>
    <t>Street Light</t>
  </si>
  <si>
    <t>Phone box</t>
  </si>
  <si>
    <t>Defibrillator</t>
  </si>
  <si>
    <t>PWL</t>
  </si>
  <si>
    <t>Bins</t>
  </si>
  <si>
    <t>Salc</t>
  </si>
  <si>
    <t>Audit</t>
  </si>
  <si>
    <t>Net:</t>
  </si>
  <si>
    <t>Vat:</t>
  </si>
  <si>
    <t>Date:</t>
  </si>
  <si>
    <t>Cheque No:</t>
  </si>
  <si>
    <t>T Molen-grasss cutting</t>
  </si>
  <si>
    <t>T Molen ( grass cutting)</t>
  </si>
  <si>
    <t>cancelled</t>
  </si>
  <si>
    <t>Cshbook 1- Receipts</t>
  </si>
  <si>
    <t>17.07.17</t>
  </si>
  <si>
    <t>Village Fete income</t>
  </si>
  <si>
    <t>08.08.17</t>
  </si>
  <si>
    <t>Fete prize donation</t>
  </si>
  <si>
    <t>16.08.17</t>
  </si>
  <si>
    <t>Car club-use of green fee</t>
  </si>
  <si>
    <t>22.09.17</t>
  </si>
  <si>
    <t>Add receipts in the year</t>
  </si>
  <si>
    <t>Minus payments in the year</t>
  </si>
  <si>
    <t>Balance as per bank statement</t>
  </si>
  <si>
    <t>Difference</t>
  </si>
  <si>
    <t>10.04.17</t>
  </si>
  <si>
    <t>MSDC -precept</t>
  </si>
  <si>
    <t>D/D</t>
  </si>
  <si>
    <t>19.06.17</t>
  </si>
  <si>
    <t>HMRC-Vat refund</t>
  </si>
  <si>
    <t>Vat refund</t>
  </si>
  <si>
    <t>25.09.17</t>
  </si>
  <si>
    <t>07.12.17</t>
  </si>
  <si>
    <t>SCC-Locality funding</t>
  </si>
  <si>
    <t>18.12.17</t>
  </si>
  <si>
    <t>26.01.18</t>
  </si>
  <si>
    <t>Rix &amp; Sons</t>
  </si>
  <si>
    <t>Cancelled</t>
  </si>
  <si>
    <t>Other costs:</t>
  </si>
  <si>
    <t>s137</t>
  </si>
  <si>
    <t>BDO audit</t>
  </si>
  <si>
    <t>Bank Statement as at 31.03.2018</t>
  </si>
  <si>
    <t>Difference:</t>
  </si>
  <si>
    <t>Unpresented cheques</t>
  </si>
  <si>
    <t>Represented by:</t>
  </si>
  <si>
    <t>20-98-07 80212865</t>
  </si>
  <si>
    <t>Brundish Parish Council- Account Reconciliation 2017/2018</t>
  </si>
  <si>
    <t>20-98-07 30010146</t>
  </si>
  <si>
    <t>Accounts for year ended 31.03.2018</t>
  </si>
  <si>
    <t>Building Society Account-receipts</t>
  </si>
  <si>
    <t>Interest received</t>
  </si>
  <si>
    <t>Interest</t>
  </si>
  <si>
    <t>Other grants/income</t>
  </si>
  <si>
    <t>Clerk salary and expenses</t>
  </si>
  <si>
    <t>Village Green</t>
  </si>
  <si>
    <t>Other costs</t>
  </si>
  <si>
    <t>Accounts for year ended 31 March 2018</t>
  </si>
  <si>
    <t>Cashbook 1- Parish Council- Payments:</t>
  </si>
  <si>
    <t>Cashbook 1- Parish Council- Receipts:</t>
  </si>
  <si>
    <t>Cashbook 2- Village Green Account- Payments:</t>
  </si>
  <si>
    <t>Cashbook 2- Village Green account- Receipts:</t>
  </si>
  <si>
    <t>Bank balances at 31.03.2018</t>
  </si>
  <si>
    <t>Current</t>
  </si>
  <si>
    <t>Building Society</t>
  </si>
  <si>
    <t>Balance</t>
  </si>
  <si>
    <t>Opening Balances as at 31.03.2017</t>
  </si>
  <si>
    <t>MSDC playarea inspection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</si>
</sst>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0" fontId="5" fillId="0" borderId="0" xfId="0" applyFont="1"/>
    <xf numFmtId="44" fontId="2" fillId="0" borderId="0" xfId="1" applyFont="1"/>
    <xf numFmtId="44" fontId="0" fillId="0" borderId="0" xfId="1" applyFont="1"/>
    <xf numFmtId="44" fontId="0" fillId="0" borderId="0" xfId="0" applyNumberFormat="1"/>
    <xf numFmtId="44" fontId="2" fillId="0" borderId="0" xfId="0" applyNumberFormat="1" applyFont="1"/>
    <xf numFmtId="0" fontId="0" fillId="0" borderId="1" xfId="0" applyBorder="1"/>
    <xf numFmtId="44" fontId="0" fillId="0" borderId="1" xfId="1" applyFont="1" applyBorder="1"/>
    <xf numFmtId="44" fontId="2" fillId="0" borderId="1" xfId="1" applyFont="1" applyBorder="1"/>
    <xf numFmtId="44" fontId="0" fillId="0" borderId="0" xfId="1" applyFont="1" applyBorder="1"/>
    <xf numFmtId="0" fontId="5" fillId="0" borderId="0" xfId="0" applyFont="1" applyFill="1"/>
    <xf numFmtId="0" fontId="6" fillId="0" borderId="0" xfId="0" applyFont="1"/>
    <xf numFmtId="44" fontId="7" fillId="0" borderId="0" xfId="1" applyFont="1"/>
    <xf numFmtId="44" fontId="7" fillId="0" borderId="1" xfId="1" applyFont="1" applyBorder="1"/>
    <xf numFmtId="0" fontId="0" fillId="0" borderId="0" xfId="0" applyBorder="1"/>
    <xf numFmtId="44" fontId="7" fillId="0" borderId="0" xfId="1" applyFont="1" applyBorder="1"/>
    <xf numFmtId="44" fontId="0" fillId="0" borderId="1" xfId="0" applyNumberFormat="1" applyBorder="1"/>
    <xf numFmtId="0" fontId="8" fillId="0" borderId="0" xfId="0" applyFont="1"/>
    <xf numFmtId="0" fontId="9" fillId="0" borderId="0" xfId="0" applyFont="1" applyBorder="1" applyAlignment="1">
      <alignment vertical="center" wrapText="1"/>
    </xf>
    <xf numFmtId="0" fontId="10" fillId="0" borderId="0" xfId="0" applyFont="1" applyFill="1"/>
    <xf numFmtId="0" fontId="11" fillId="0" borderId="0" xfId="0" applyFont="1" applyBorder="1" applyAlignment="1">
      <alignment vertical="center" wrapText="1"/>
    </xf>
    <xf numFmtId="44" fontId="10" fillId="0" borderId="0" xfId="1" applyFont="1" applyFill="1"/>
    <xf numFmtId="44" fontId="8" fillId="0" borderId="0" xfId="0" applyNumberFormat="1" applyFont="1"/>
    <xf numFmtId="44" fontId="10" fillId="0" borderId="1" xfId="1" applyFont="1" applyFill="1" applyBorder="1"/>
    <xf numFmtId="44" fontId="12" fillId="0" borderId="0" xfId="1" applyFont="1" applyFill="1"/>
    <xf numFmtId="0" fontId="13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44" fontId="8" fillId="0" borderId="0" xfId="1" applyFont="1"/>
    <xf numFmtId="44" fontId="8" fillId="0" borderId="1" xfId="1" applyFont="1" applyBorder="1"/>
    <xf numFmtId="0" fontId="6" fillId="0" borderId="0" xfId="0" applyFont="1" applyAlignment="1">
      <alignment vertical="center"/>
    </xf>
    <xf numFmtId="44" fontId="6" fillId="0" borderId="0" xfId="1" applyFont="1"/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Fill="1"/>
    <xf numFmtId="44" fontId="8" fillId="0" borderId="0" xfId="0" applyNumberFormat="1" applyFont="1" applyFill="1"/>
    <xf numFmtId="44" fontId="8" fillId="0" borderId="1" xfId="1" applyFont="1" applyFill="1" applyBorder="1"/>
    <xf numFmtId="44" fontId="6" fillId="0" borderId="0" xfId="0" applyNumberFormat="1" applyFont="1" applyFill="1"/>
    <xf numFmtId="44" fontId="8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7"/>
  <sheetViews>
    <sheetView workbookViewId="0">
      <selection activeCell="D35" sqref="D35"/>
    </sheetView>
  </sheetViews>
  <sheetFormatPr defaultRowHeight="13.5" customHeight="1" x14ac:dyDescent="0.3"/>
  <cols>
    <col min="1" max="1" width="38.6640625" customWidth="1"/>
    <col min="2" max="2" width="14.88671875" customWidth="1"/>
    <col min="4" max="4" width="10.5546875" bestFit="1" customWidth="1"/>
  </cols>
  <sheetData>
    <row r="1" spans="1:4" ht="18" customHeight="1" x14ac:dyDescent="0.3">
      <c r="A1" s="32" t="s">
        <v>0</v>
      </c>
      <c r="B1" s="33"/>
      <c r="C1" s="5"/>
    </row>
    <row r="2" spans="1:4" ht="13.5" customHeight="1" x14ac:dyDescent="0.3">
      <c r="A2" s="15" t="s">
        <v>104</v>
      </c>
      <c r="B2" s="33"/>
      <c r="C2" s="5"/>
    </row>
    <row r="3" spans="1:4" ht="13.5" customHeight="1" x14ac:dyDescent="0.3">
      <c r="A3" s="33"/>
      <c r="B3" s="33"/>
      <c r="C3" s="5"/>
    </row>
    <row r="4" spans="1:4" ht="13.5" customHeight="1" x14ac:dyDescent="0.3">
      <c r="A4" s="36" t="s">
        <v>121</v>
      </c>
      <c r="B4" s="37">
        <v>5826.77</v>
      </c>
      <c r="C4" s="5"/>
    </row>
    <row r="5" spans="1:4" ht="13.5" customHeight="1" x14ac:dyDescent="0.3">
      <c r="A5" s="21"/>
      <c r="B5" s="15" t="s">
        <v>1</v>
      </c>
      <c r="C5" s="5"/>
    </row>
    <row r="6" spans="1:4" ht="13.5" customHeight="1" x14ac:dyDescent="0.3">
      <c r="A6" s="22" t="s">
        <v>2</v>
      </c>
      <c r="B6" s="23"/>
      <c r="C6" s="21"/>
      <c r="D6" s="21"/>
    </row>
    <row r="7" spans="1:4" ht="13.5" customHeight="1" x14ac:dyDescent="0.3">
      <c r="A7" s="22"/>
      <c r="B7" s="23"/>
      <c r="C7" s="21"/>
      <c r="D7" s="21"/>
    </row>
    <row r="8" spans="1:4" ht="13.5" customHeight="1" x14ac:dyDescent="0.3">
      <c r="A8" s="24" t="s">
        <v>3</v>
      </c>
      <c r="B8" s="25">
        <f>Cashbooks!X42</f>
        <v>3518.51</v>
      </c>
      <c r="C8" s="26"/>
      <c r="D8" s="26"/>
    </row>
    <row r="9" spans="1:4" ht="13.5" customHeight="1" x14ac:dyDescent="0.3">
      <c r="A9" s="24" t="s">
        <v>4</v>
      </c>
      <c r="B9" s="25">
        <f>Cashbooks!Y42</f>
        <v>641.88</v>
      </c>
      <c r="C9" s="21"/>
      <c r="D9" s="21"/>
    </row>
    <row r="10" spans="1:4" ht="13.5" customHeight="1" x14ac:dyDescent="0.3">
      <c r="A10" s="24" t="s">
        <v>5</v>
      </c>
      <c r="B10" s="25">
        <f>Cashbooks!F71</f>
        <v>2.88</v>
      </c>
      <c r="C10" s="21"/>
      <c r="D10" s="21"/>
    </row>
    <row r="11" spans="1:4" ht="13.5" customHeight="1" x14ac:dyDescent="0.3">
      <c r="A11" s="21" t="s">
        <v>6</v>
      </c>
      <c r="B11" s="25">
        <v>0</v>
      </c>
      <c r="C11" s="21"/>
      <c r="D11" s="21"/>
    </row>
    <row r="12" spans="1:4" ht="13.5" customHeight="1" x14ac:dyDescent="0.3">
      <c r="A12" s="21" t="s">
        <v>108</v>
      </c>
      <c r="B12" s="27">
        <f>Cashbooks!F40+Cashbooks!F41+Cashbooks!F59+Cashbooks!F60+Cashbooks!F61+Cashbooks!F62+Cashbooks!F63+Cashbooks!F64</f>
        <v>1308.4100000000001</v>
      </c>
      <c r="C12" s="21"/>
      <c r="D12" s="21"/>
    </row>
    <row r="13" spans="1:4" ht="13.5" customHeight="1" x14ac:dyDescent="0.3">
      <c r="A13" s="22" t="s">
        <v>7</v>
      </c>
      <c r="B13" s="28">
        <f>SUM(B8:B12)</f>
        <v>5471.68</v>
      </c>
      <c r="C13" s="21"/>
      <c r="D13" s="21"/>
    </row>
    <row r="14" spans="1:4" ht="13.5" customHeight="1" x14ac:dyDescent="0.3">
      <c r="A14" s="21"/>
      <c r="B14" s="25"/>
      <c r="C14" s="21"/>
      <c r="D14" s="21"/>
    </row>
    <row r="15" spans="1:4" ht="13.5" customHeight="1" x14ac:dyDescent="0.3">
      <c r="A15" s="29" t="s">
        <v>8</v>
      </c>
      <c r="B15" s="25"/>
      <c r="C15" s="21"/>
      <c r="D15" s="21"/>
    </row>
    <row r="16" spans="1:4" ht="13.5" customHeight="1" x14ac:dyDescent="0.3">
      <c r="A16" s="29"/>
      <c r="B16" s="25"/>
      <c r="C16" s="21"/>
      <c r="D16" s="21"/>
    </row>
    <row r="17" spans="1:4" ht="13.5" customHeight="1" x14ac:dyDescent="0.3">
      <c r="A17" s="24" t="s">
        <v>109</v>
      </c>
      <c r="B17" s="25">
        <f>Cashbooks!G31</f>
        <v>1269.6099999999999</v>
      </c>
      <c r="C17" s="21"/>
      <c r="D17" s="21"/>
    </row>
    <row r="18" spans="1:4" ht="13.5" customHeight="1" x14ac:dyDescent="0.3">
      <c r="A18" s="24" t="s">
        <v>26</v>
      </c>
      <c r="B18" s="25">
        <f>Cashbooks!H31</f>
        <v>257.53999999999996</v>
      </c>
      <c r="C18" s="21"/>
      <c r="D18" s="21"/>
    </row>
    <row r="19" spans="1:4" ht="13.5" customHeight="1" x14ac:dyDescent="0.3">
      <c r="A19" s="24" t="s">
        <v>9</v>
      </c>
      <c r="B19" s="25">
        <f>Cashbooks!T31</f>
        <v>894.96</v>
      </c>
      <c r="C19" s="21"/>
      <c r="D19" s="21"/>
    </row>
    <row r="20" spans="1:4" ht="13.5" customHeight="1" x14ac:dyDescent="0.3">
      <c r="A20" s="24" t="s">
        <v>10</v>
      </c>
      <c r="B20" s="25">
        <f>Cashbooks!W31</f>
        <v>160</v>
      </c>
      <c r="C20" s="21"/>
      <c r="D20" s="21"/>
    </row>
    <row r="21" spans="1:4" ht="13.5" customHeight="1" x14ac:dyDescent="0.3">
      <c r="A21" s="24" t="s">
        <v>11</v>
      </c>
      <c r="B21" s="25">
        <f>Cashbooks!R31</f>
        <v>73</v>
      </c>
      <c r="C21" s="21"/>
      <c r="D21" s="21"/>
    </row>
    <row r="22" spans="1:4" ht="13.5" customHeight="1" x14ac:dyDescent="0.3">
      <c r="A22" s="24" t="s">
        <v>12</v>
      </c>
      <c r="B22" s="25">
        <f>Cashbooks!O31</f>
        <v>336.77</v>
      </c>
      <c r="C22" s="21"/>
      <c r="D22" s="21"/>
    </row>
    <row r="23" spans="1:4" ht="13.5" customHeight="1" x14ac:dyDescent="0.3">
      <c r="A23" s="24" t="s">
        <v>13</v>
      </c>
      <c r="B23" s="25">
        <f>Cashbooks!K31</f>
        <v>35</v>
      </c>
      <c r="C23" s="21"/>
      <c r="D23" s="21"/>
    </row>
    <row r="24" spans="1:4" ht="13.5" customHeight="1" x14ac:dyDescent="0.3">
      <c r="A24" s="24" t="s">
        <v>122</v>
      </c>
      <c r="B24" s="25">
        <v>0</v>
      </c>
      <c r="C24" s="21"/>
      <c r="D24" s="21"/>
    </row>
    <row r="25" spans="1:4" ht="13.5" customHeight="1" x14ac:dyDescent="0.3">
      <c r="A25" s="24" t="s">
        <v>14</v>
      </c>
      <c r="B25" s="25">
        <v>0</v>
      </c>
      <c r="C25" s="21"/>
      <c r="D25" s="21"/>
    </row>
    <row r="26" spans="1:4" ht="13.5" customHeight="1" x14ac:dyDescent="0.3">
      <c r="A26" s="24" t="s">
        <v>110</v>
      </c>
      <c r="B26" s="25">
        <f>Cashbooks!S31+Cashbooks!S51</f>
        <v>1087.1100000000001</v>
      </c>
      <c r="C26" s="21"/>
      <c r="D26" s="21"/>
    </row>
    <row r="27" spans="1:4" ht="13.5" customHeight="1" x14ac:dyDescent="0.3">
      <c r="A27" s="24" t="s">
        <v>15</v>
      </c>
      <c r="B27" s="25">
        <f>Cashbooks!P31</f>
        <v>0</v>
      </c>
      <c r="C27" s="21"/>
      <c r="D27" s="21"/>
    </row>
    <row r="28" spans="1:4" ht="13.5" customHeight="1" x14ac:dyDescent="0.3">
      <c r="A28" s="24" t="s">
        <v>16</v>
      </c>
      <c r="B28" s="25">
        <v>0</v>
      </c>
      <c r="C28" s="21"/>
      <c r="D28" s="21"/>
    </row>
    <row r="29" spans="1:4" ht="13.5" customHeight="1" x14ac:dyDescent="0.3">
      <c r="A29" s="24" t="s">
        <v>17</v>
      </c>
      <c r="B29" s="25">
        <f>Cashbooks!V31</f>
        <v>230.15</v>
      </c>
      <c r="C29" s="21"/>
      <c r="D29" s="21"/>
    </row>
    <row r="30" spans="1:4" ht="13.5" customHeight="1" x14ac:dyDescent="0.3">
      <c r="A30" s="24" t="s">
        <v>18</v>
      </c>
      <c r="B30" s="25">
        <f>Cashbooks!U31</f>
        <v>35</v>
      </c>
      <c r="C30" s="21"/>
      <c r="D30" s="21"/>
    </row>
    <row r="31" spans="1:4" ht="13.5" customHeight="1" x14ac:dyDescent="0.3">
      <c r="A31" s="24" t="s">
        <v>19</v>
      </c>
      <c r="B31" s="25">
        <v>8.8000000000000007</v>
      </c>
      <c r="C31" s="21"/>
      <c r="D31" s="21"/>
    </row>
    <row r="32" spans="1:4" ht="13.5" customHeight="1" x14ac:dyDescent="0.3">
      <c r="A32" s="24" t="s">
        <v>20</v>
      </c>
      <c r="B32" s="25">
        <f>Cashbooks!M31</f>
        <v>37.5</v>
      </c>
      <c r="C32" s="21"/>
      <c r="D32" s="21"/>
    </row>
    <row r="33" spans="1:4" ht="13.5" customHeight="1" x14ac:dyDescent="0.3">
      <c r="A33" s="24" t="s">
        <v>111</v>
      </c>
      <c r="B33" s="25">
        <v>100</v>
      </c>
      <c r="C33" s="21"/>
      <c r="D33" s="21"/>
    </row>
    <row r="34" spans="1:4" ht="13.5" customHeight="1" x14ac:dyDescent="0.3">
      <c r="A34" s="30" t="s">
        <v>21</v>
      </c>
      <c r="B34" s="27">
        <f>Cashbooks!E51+Cashbooks!E31</f>
        <v>266.39999999999998</v>
      </c>
      <c r="C34" s="21"/>
      <c r="D34" s="21"/>
    </row>
    <row r="35" spans="1:4" ht="13.5" customHeight="1" x14ac:dyDescent="0.3">
      <c r="A35" s="31" t="s">
        <v>7</v>
      </c>
      <c r="B35" s="28">
        <f>SUM(B17:B34)</f>
        <v>4791.8399999999992</v>
      </c>
      <c r="C35" s="21"/>
      <c r="D35" s="21"/>
    </row>
    <row r="36" spans="1:4" ht="13.5" customHeight="1" x14ac:dyDescent="0.3">
      <c r="A36" s="38"/>
      <c r="B36" s="23"/>
      <c r="C36" s="5"/>
    </row>
    <row r="37" spans="1:4" ht="13.5" customHeight="1" x14ac:dyDescent="0.3">
      <c r="A37" s="39"/>
      <c r="B37" s="23"/>
      <c r="C37" s="5"/>
    </row>
    <row r="38" spans="1:4" ht="13.5" customHeight="1" x14ac:dyDescent="0.3">
      <c r="A38" s="31"/>
      <c r="B38" s="23"/>
      <c r="C38" s="5"/>
    </row>
    <row r="39" spans="1:4" ht="13.5" customHeight="1" x14ac:dyDescent="0.3">
      <c r="A39" s="31" t="s">
        <v>117</v>
      </c>
      <c r="B39" s="40"/>
      <c r="C39" s="5"/>
    </row>
    <row r="40" spans="1:4" ht="13.5" customHeight="1" x14ac:dyDescent="0.3">
      <c r="A40" s="21"/>
      <c r="B40" s="40"/>
      <c r="C40" s="5"/>
    </row>
    <row r="41" spans="1:4" ht="13.5" customHeight="1" x14ac:dyDescent="0.3">
      <c r="A41" s="21" t="s">
        <v>118</v>
      </c>
      <c r="B41" s="41">
        <f>'Parish Council ac bank rec'!E12</f>
        <v>4495.42</v>
      </c>
      <c r="C41" s="5"/>
    </row>
    <row r="42" spans="1:4" ht="13.5" customHeight="1" x14ac:dyDescent="0.3">
      <c r="A42" s="21" t="s">
        <v>110</v>
      </c>
      <c r="B42" s="41">
        <f>'Village Green Bank Rec'!D16</f>
        <v>1377.12</v>
      </c>
      <c r="C42" s="5"/>
    </row>
    <row r="43" spans="1:4" ht="13.5" customHeight="1" x14ac:dyDescent="0.3">
      <c r="A43" s="21" t="s">
        <v>119</v>
      </c>
      <c r="B43" s="42">
        <v>743.1</v>
      </c>
      <c r="C43" s="5"/>
    </row>
    <row r="44" spans="1:4" ht="13.5" customHeight="1" x14ac:dyDescent="0.3">
      <c r="A44" s="21"/>
      <c r="B44" s="43">
        <f>SUM(B41:B43)</f>
        <v>6615.64</v>
      </c>
      <c r="C44" s="5"/>
    </row>
    <row r="45" spans="1:4" ht="13.5" customHeight="1" x14ac:dyDescent="0.3">
      <c r="A45" s="15"/>
      <c r="B45" s="40"/>
      <c r="C45" s="5"/>
    </row>
    <row r="46" spans="1:4" ht="13.5" customHeight="1" x14ac:dyDescent="0.3">
      <c r="A46" s="15"/>
      <c r="B46" s="40"/>
      <c r="C46" s="5"/>
    </row>
    <row r="47" spans="1:4" ht="13.5" customHeight="1" x14ac:dyDescent="0.3">
      <c r="A47" s="21" t="s">
        <v>120</v>
      </c>
      <c r="B47" s="43">
        <f>B4+B13-B35</f>
        <v>6506.6100000000015</v>
      </c>
      <c r="C47" s="5"/>
    </row>
    <row r="48" spans="1:4" ht="13.5" customHeight="1" x14ac:dyDescent="0.3">
      <c r="A48" s="21" t="s">
        <v>80</v>
      </c>
      <c r="B48" s="44">
        <v>109.03</v>
      </c>
      <c r="C48" s="5"/>
    </row>
    <row r="49" spans="1:3" ht="13.5" customHeight="1" x14ac:dyDescent="0.3">
      <c r="A49" s="21"/>
      <c r="B49" s="41"/>
      <c r="C49" s="5"/>
    </row>
    <row r="50" spans="1:3" ht="13.5" customHeight="1" x14ac:dyDescent="0.3">
      <c r="A50" s="21" t="s">
        <v>99</v>
      </c>
      <c r="B50" s="21"/>
    </row>
    <row r="51" spans="1:3" ht="13.5" customHeight="1" x14ac:dyDescent="0.3">
      <c r="A51" s="21">
        <v>100547</v>
      </c>
      <c r="B51" s="34">
        <v>67.03</v>
      </c>
    </row>
    <row r="52" spans="1:3" ht="13.5" customHeight="1" x14ac:dyDescent="0.3">
      <c r="A52" s="21">
        <v>100548</v>
      </c>
      <c r="B52" s="35">
        <v>42</v>
      </c>
    </row>
    <row r="53" spans="1:3" ht="13.5" customHeight="1" x14ac:dyDescent="0.3">
      <c r="A53" s="21"/>
      <c r="B53" s="26">
        <f>SUM(B51:B52)</f>
        <v>109.03</v>
      </c>
    </row>
    <row r="54" spans="1:3" ht="13.5" customHeight="1" x14ac:dyDescent="0.3">
      <c r="A54" s="21"/>
      <c r="B54" s="21"/>
    </row>
    <row r="55" spans="1:3" ht="13.5" customHeight="1" x14ac:dyDescent="0.3">
      <c r="A55" s="5"/>
      <c r="B55" s="14"/>
      <c r="C55" s="5"/>
    </row>
    <row r="56" spans="1:3" ht="13.5" customHeight="1" x14ac:dyDescent="0.3">
      <c r="A56" s="5"/>
      <c r="B56" s="14"/>
      <c r="C56" s="5"/>
    </row>
    <row r="57" spans="1:3" ht="13.5" customHeight="1" x14ac:dyDescent="0.3">
      <c r="A57" s="5"/>
      <c r="B57" s="14"/>
      <c r="C57" s="5"/>
    </row>
    <row r="58" spans="1:3" ht="13.5" customHeight="1" x14ac:dyDescent="0.3">
      <c r="A58" s="5"/>
      <c r="B58" s="14"/>
      <c r="C58" s="5"/>
    </row>
    <row r="59" spans="1:3" ht="13.5" customHeight="1" x14ac:dyDescent="0.3">
      <c r="A59" s="5"/>
      <c r="B59" s="14"/>
      <c r="C59" s="5"/>
    </row>
    <row r="60" spans="1:3" ht="13.5" customHeight="1" x14ac:dyDescent="0.3">
      <c r="A60" s="1"/>
      <c r="B60" s="14"/>
      <c r="C60" s="5"/>
    </row>
    <row r="61" spans="1:3" ht="13.5" customHeight="1" x14ac:dyDescent="0.3">
      <c r="A61" s="1"/>
      <c r="B61" s="14"/>
      <c r="C61" s="5"/>
    </row>
    <row r="62" spans="1:3" ht="13.5" customHeight="1" x14ac:dyDescent="0.3">
      <c r="A62" s="1"/>
      <c r="B62" s="14"/>
      <c r="C62" s="5"/>
    </row>
    <row r="63" spans="1:3" ht="13.5" customHeight="1" x14ac:dyDescent="0.3">
      <c r="A63" s="1"/>
      <c r="B63" s="14"/>
      <c r="C63" s="5"/>
    </row>
    <row r="64" spans="1:3" ht="13.5" customHeight="1" x14ac:dyDescent="0.3">
      <c r="A64" s="1"/>
      <c r="B64" s="5"/>
      <c r="C64" s="5"/>
    </row>
    <row r="65" spans="1:3" ht="13.5" customHeight="1" x14ac:dyDescent="0.3">
      <c r="A65" s="1"/>
      <c r="B65" s="5"/>
      <c r="C65" s="5"/>
    </row>
    <row r="66" spans="1:3" ht="13.5" customHeight="1" x14ac:dyDescent="0.3">
      <c r="A66" s="1"/>
      <c r="B66" s="5"/>
      <c r="C66" s="5"/>
    </row>
    <row r="67" spans="1:3" ht="13.5" customHeight="1" x14ac:dyDescent="0.3">
      <c r="A67" s="1"/>
      <c r="B67" s="5"/>
      <c r="C67" s="5"/>
    </row>
    <row r="68" spans="1:3" ht="13.5" customHeight="1" x14ac:dyDescent="0.3">
      <c r="A68" s="1"/>
      <c r="B68" s="5"/>
      <c r="C68" s="5"/>
    </row>
    <row r="69" spans="1:3" ht="13.5" customHeight="1" x14ac:dyDescent="0.3">
      <c r="A69" s="1"/>
      <c r="B69" s="5"/>
      <c r="C69" s="5"/>
    </row>
    <row r="70" spans="1:3" ht="13.5" customHeight="1" x14ac:dyDescent="0.3">
      <c r="A70" s="1"/>
      <c r="B70" s="5"/>
      <c r="C70" s="5"/>
    </row>
    <row r="71" spans="1:3" ht="13.5" customHeight="1" x14ac:dyDescent="0.3">
      <c r="A71" s="1"/>
      <c r="B71" s="5"/>
      <c r="C71" s="5"/>
    </row>
    <row r="72" spans="1:3" ht="13.5" customHeight="1" x14ac:dyDescent="0.3">
      <c r="A72" s="1"/>
    </row>
    <row r="73" spans="1:3" ht="13.5" customHeight="1" x14ac:dyDescent="0.3">
      <c r="A73" s="1"/>
    </row>
    <row r="74" spans="1:3" ht="13.5" customHeight="1" x14ac:dyDescent="0.3">
      <c r="A74" s="1"/>
    </row>
    <row r="75" spans="1:3" ht="13.5" customHeight="1" x14ac:dyDescent="0.3">
      <c r="A75" s="1"/>
    </row>
    <row r="76" spans="1:3" ht="13.5" customHeight="1" x14ac:dyDescent="0.3">
      <c r="A76" s="1"/>
    </row>
    <row r="77" spans="1:3" ht="13.5" customHeight="1" x14ac:dyDescent="0.3">
      <c r="A77" s="2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15330-EB92-414D-8947-961450AB3571}">
  <sheetPr>
    <pageSetUpPr fitToPage="1"/>
  </sheetPr>
  <dimension ref="A1:AD71"/>
  <sheetViews>
    <sheetView tabSelected="1" topLeftCell="F1" workbookViewId="0">
      <selection activeCell="Z13" sqref="Z13"/>
    </sheetView>
  </sheetViews>
  <sheetFormatPr defaultRowHeight="14.4" x14ac:dyDescent="0.3"/>
  <cols>
    <col min="3" max="3" width="22.88671875" customWidth="1"/>
    <col min="4" max="4" width="15" customWidth="1"/>
    <col min="5" max="5" width="14.44140625" customWidth="1"/>
    <col min="6" max="6" width="11.44140625" customWidth="1"/>
    <col min="7" max="7" width="10.5546875" bestFit="1" customWidth="1"/>
    <col min="24" max="24" width="10.5546875" bestFit="1" customWidth="1"/>
  </cols>
  <sheetData>
    <row r="1" spans="1:25" x14ac:dyDescent="0.3">
      <c r="A1" t="s">
        <v>24</v>
      </c>
      <c r="B1" s="4" t="s">
        <v>0</v>
      </c>
    </row>
    <row r="2" spans="1:25" x14ac:dyDescent="0.3">
      <c r="B2" s="3" t="s">
        <v>112</v>
      </c>
    </row>
    <row r="3" spans="1:25" x14ac:dyDescent="0.3">
      <c r="B3" s="3"/>
    </row>
    <row r="4" spans="1:25" x14ac:dyDescent="0.3">
      <c r="A4" s="4" t="s">
        <v>113</v>
      </c>
    </row>
    <row r="6" spans="1:25" x14ac:dyDescent="0.3">
      <c r="A6" t="s">
        <v>64</v>
      </c>
      <c r="B6" t="s">
        <v>65</v>
      </c>
      <c r="C6" t="s">
        <v>25</v>
      </c>
      <c r="D6" t="s">
        <v>62</v>
      </c>
      <c r="E6" t="s">
        <v>63</v>
      </c>
      <c r="F6" t="s">
        <v>7</v>
      </c>
      <c r="G6" t="s">
        <v>53</v>
      </c>
      <c r="H6" t="s">
        <v>26</v>
      </c>
      <c r="I6" t="s">
        <v>94</v>
      </c>
      <c r="J6" t="s">
        <v>19</v>
      </c>
      <c r="K6" t="s">
        <v>13</v>
      </c>
      <c r="L6" t="s">
        <v>95</v>
      </c>
      <c r="M6" t="s">
        <v>54</v>
      </c>
      <c r="N6" t="s">
        <v>107</v>
      </c>
      <c r="O6" t="s">
        <v>39</v>
      </c>
      <c r="P6" t="s">
        <v>55</v>
      </c>
      <c r="Q6" t="s">
        <v>56</v>
      </c>
      <c r="R6" t="s">
        <v>57</v>
      </c>
      <c r="S6" t="s">
        <v>31</v>
      </c>
      <c r="T6" t="s">
        <v>58</v>
      </c>
      <c r="U6" t="s">
        <v>59</v>
      </c>
      <c r="V6" t="s">
        <v>60</v>
      </c>
      <c r="W6" t="s">
        <v>61</v>
      </c>
      <c r="X6" t="s">
        <v>3</v>
      </c>
      <c r="Y6" t="s">
        <v>86</v>
      </c>
    </row>
    <row r="7" spans="1:25" x14ac:dyDescent="0.3">
      <c r="B7">
        <v>100536</v>
      </c>
      <c r="C7" t="s">
        <v>29</v>
      </c>
      <c r="D7" s="7">
        <v>350.64</v>
      </c>
      <c r="E7" s="7">
        <v>0</v>
      </c>
      <c r="F7" s="16">
        <v>350.64</v>
      </c>
      <c r="G7" s="7">
        <v>350.64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5" x14ac:dyDescent="0.3">
      <c r="B8" t="s">
        <v>83</v>
      </c>
      <c r="C8" t="s">
        <v>58</v>
      </c>
      <c r="D8" s="7">
        <v>447.48</v>
      </c>
      <c r="E8" s="7">
        <v>0</v>
      </c>
      <c r="F8" s="16">
        <v>447.48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v>447.48</v>
      </c>
      <c r="U8" s="7"/>
      <c r="V8" s="7"/>
      <c r="W8" s="7"/>
    </row>
    <row r="9" spans="1:25" x14ac:dyDescent="0.3">
      <c r="B9">
        <v>100537</v>
      </c>
      <c r="C9" t="s">
        <v>93</v>
      </c>
      <c r="D9" s="7" t="s">
        <v>1</v>
      </c>
      <c r="E9" s="7" t="s">
        <v>1</v>
      </c>
      <c r="F9" s="7" t="s">
        <v>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 t="s">
        <v>1</v>
      </c>
      <c r="W9" s="7"/>
    </row>
    <row r="10" spans="1:25" x14ac:dyDescent="0.3">
      <c r="B10">
        <v>100538</v>
      </c>
      <c r="C10" t="s">
        <v>13</v>
      </c>
      <c r="D10" s="7">
        <v>35</v>
      </c>
      <c r="E10" s="7">
        <v>0</v>
      </c>
      <c r="F10" s="16">
        <v>35</v>
      </c>
      <c r="G10" s="7"/>
      <c r="H10" s="7"/>
      <c r="I10" s="7"/>
      <c r="J10" s="7"/>
      <c r="K10" s="7">
        <v>35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5" x14ac:dyDescent="0.3">
      <c r="B11">
        <v>100539</v>
      </c>
      <c r="C11" t="s">
        <v>68</v>
      </c>
      <c r="D11" s="7" t="s">
        <v>1</v>
      </c>
      <c r="E11" s="7" t="s">
        <v>1</v>
      </c>
      <c r="F11" s="7" t="s">
        <v>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5" x14ac:dyDescent="0.3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5" x14ac:dyDescent="0.3">
      <c r="A13" t="s">
        <v>27</v>
      </c>
      <c r="B13">
        <v>100541</v>
      </c>
      <c r="C13" t="s">
        <v>28</v>
      </c>
      <c r="D13" s="7">
        <v>100</v>
      </c>
      <c r="E13" s="7"/>
      <c r="F13" s="16">
        <v>100</v>
      </c>
      <c r="G13" s="7"/>
      <c r="H13" s="7"/>
      <c r="I13" s="7">
        <v>100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5" x14ac:dyDescent="0.3">
      <c r="B14">
        <v>100542</v>
      </c>
      <c r="C14" t="s">
        <v>29</v>
      </c>
      <c r="D14" s="7">
        <v>245.88</v>
      </c>
      <c r="E14" s="7"/>
      <c r="F14" s="16">
        <v>245.88</v>
      </c>
      <c r="G14" s="7">
        <v>245.88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5" x14ac:dyDescent="0.3">
      <c r="B15">
        <v>100543</v>
      </c>
      <c r="C15" t="s">
        <v>26</v>
      </c>
      <c r="D15" s="7">
        <v>123.48</v>
      </c>
      <c r="E15" s="7"/>
      <c r="F15" s="16">
        <v>123.48</v>
      </c>
      <c r="G15" s="7"/>
      <c r="H15" s="7">
        <v>123.48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5" x14ac:dyDescent="0.3">
      <c r="B16">
        <v>100544</v>
      </c>
      <c r="C16" t="s">
        <v>30</v>
      </c>
      <c r="D16" s="7">
        <v>705.73</v>
      </c>
      <c r="E16" s="7">
        <v>141.11000000000001</v>
      </c>
      <c r="F16" s="16">
        <v>846.84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>
        <v>705.73</v>
      </c>
      <c r="T16" s="7"/>
      <c r="U16" s="7"/>
      <c r="V16" s="7"/>
      <c r="W16" s="7"/>
    </row>
    <row r="17" spans="1:26" x14ac:dyDescent="0.3">
      <c r="B17">
        <v>100545</v>
      </c>
      <c r="C17" t="s">
        <v>32</v>
      </c>
      <c r="D17" s="7">
        <v>36.5</v>
      </c>
      <c r="E17" s="7">
        <v>7.31</v>
      </c>
      <c r="F17" s="16">
        <v>43.81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v>36.5</v>
      </c>
      <c r="T17" s="7"/>
      <c r="U17" s="7"/>
      <c r="V17" s="7"/>
      <c r="W17" s="7"/>
    </row>
    <row r="18" spans="1:26" x14ac:dyDescent="0.3">
      <c r="A18" t="s">
        <v>33</v>
      </c>
      <c r="B18">
        <v>100546</v>
      </c>
      <c r="C18" t="s">
        <v>29</v>
      </c>
      <c r="D18" s="7">
        <v>336.53</v>
      </c>
      <c r="E18" s="7"/>
      <c r="F18" s="16">
        <v>336.53</v>
      </c>
      <c r="G18" s="7">
        <v>336.53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6" x14ac:dyDescent="0.3">
      <c r="B19">
        <v>100547</v>
      </c>
      <c r="C19" t="s">
        <v>26</v>
      </c>
      <c r="D19" s="7">
        <v>67.03</v>
      </c>
      <c r="E19" s="7"/>
      <c r="F19" s="7">
        <v>67.03</v>
      </c>
      <c r="G19" s="7"/>
      <c r="H19" s="7">
        <v>67.03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6" x14ac:dyDescent="0.3">
      <c r="B20">
        <v>100548</v>
      </c>
      <c r="C20" t="s">
        <v>34</v>
      </c>
      <c r="D20" s="7">
        <v>35</v>
      </c>
      <c r="E20" s="7">
        <v>7</v>
      </c>
      <c r="F20" s="7">
        <v>42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>
        <v>35</v>
      </c>
      <c r="V20" s="7"/>
      <c r="W20" s="7"/>
    </row>
    <row r="21" spans="1:26" x14ac:dyDescent="0.3">
      <c r="A21" t="s">
        <v>35</v>
      </c>
      <c r="B21">
        <v>100549</v>
      </c>
      <c r="C21" t="s">
        <v>36</v>
      </c>
      <c r="D21" s="7">
        <v>73</v>
      </c>
      <c r="E21" s="7">
        <v>14.6</v>
      </c>
      <c r="F21" s="16">
        <v>87.6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73</v>
      </c>
      <c r="S21" s="7"/>
      <c r="T21" s="7"/>
      <c r="U21" s="7"/>
      <c r="V21" s="7"/>
      <c r="W21" s="7"/>
    </row>
    <row r="22" spans="1:26" x14ac:dyDescent="0.3">
      <c r="A22" t="s">
        <v>37</v>
      </c>
      <c r="B22">
        <v>100550</v>
      </c>
      <c r="C22" t="s">
        <v>38</v>
      </c>
      <c r="D22" s="7">
        <v>336.77</v>
      </c>
      <c r="E22" s="7">
        <v>0</v>
      </c>
      <c r="F22" s="16">
        <v>336.77</v>
      </c>
      <c r="G22" s="7"/>
      <c r="H22" s="7"/>
      <c r="I22" s="7"/>
      <c r="J22" s="7"/>
      <c r="K22" s="7"/>
      <c r="L22" s="7"/>
      <c r="M22" s="7"/>
      <c r="N22" s="7"/>
      <c r="O22" s="7">
        <v>336.77</v>
      </c>
      <c r="P22" s="7"/>
      <c r="Q22" s="7"/>
      <c r="R22" s="7"/>
      <c r="S22" s="7"/>
      <c r="T22" s="7"/>
      <c r="U22" s="7"/>
      <c r="V22" s="7"/>
      <c r="W22" s="7"/>
    </row>
    <row r="23" spans="1:26" x14ac:dyDescent="0.3">
      <c r="B23">
        <v>100551</v>
      </c>
      <c r="C23" t="s">
        <v>40</v>
      </c>
      <c r="D23" s="7">
        <v>37.5</v>
      </c>
      <c r="E23" s="7">
        <v>0</v>
      </c>
      <c r="F23" s="16">
        <v>37.5</v>
      </c>
      <c r="G23" s="7"/>
      <c r="H23" s="7"/>
      <c r="I23" s="7"/>
      <c r="J23" s="7"/>
      <c r="K23" s="7"/>
      <c r="L23" s="7"/>
      <c r="M23" s="7">
        <v>37.5</v>
      </c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6" x14ac:dyDescent="0.3">
      <c r="A24" t="s">
        <v>41</v>
      </c>
      <c r="B24">
        <v>100552</v>
      </c>
      <c r="C24" t="s">
        <v>29</v>
      </c>
      <c r="D24" s="7">
        <v>336.56</v>
      </c>
      <c r="E24" s="7"/>
      <c r="F24" s="16">
        <v>336.56</v>
      </c>
      <c r="G24" s="7">
        <v>336.56</v>
      </c>
      <c r="H24" s="7"/>
      <c r="I24" s="7"/>
      <c r="J24" s="7"/>
      <c r="K24" s="7"/>
      <c r="L24" s="7"/>
      <c r="M24" s="7"/>
      <c r="N24" s="7"/>
      <c r="O24" s="7" t="s">
        <v>1</v>
      </c>
      <c r="P24" s="7" t="s">
        <v>1</v>
      </c>
      <c r="Q24" s="7"/>
      <c r="R24" s="7"/>
      <c r="S24" s="7"/>
      <c r="T24" s="7"/>
      <c r="U24" s="7"/>
      <c r="V24" s="7"/>
      <c r="W24" s="7"/>
    </row>
    <row r="25" spans="1:26" x14ac:dyDescent="0.3">
      <c r="B25">
        <v>100553</v>
      </c>
      <c r="C25" t="s">
        <v>26</v>
      </c>
      <c r="D25" s="7">
        <v>67.03</v>
      </c>
      <c r="E25" s="7"/>
      <c r="F25" s="16">
        <v>67.03</v>
      </c>
      <c r="G25" s="7"/>
      <c r="H25" s="7">
        <v>67.03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6" x14ac:dyDescent="0.3">
      <c r="B26">
        <v>100554</v>
      </c>
      <c r="C26" t="s">
        <v>42</v>
      </c>
      <c r="D26" s="7">
        <v>230.15</v>
      </c>
      <c r="E26" s="7">
        <v>0</v>
      </c>
      <c r="F26" s="16">
        <v>230.15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>
        <v>230.15</v>
      </c>
      <c r="W26" s="7"/>
    </row>
    <row r="27" spans="1:26" x14ac:dyDescent="0.3">
      <c r="B27">
        <v>100555</v>
      </c>
      <c r="C27" t="s">
        <v>43</v>
      </c>
      <c r="D27" s="7">
        <v>135</v>
      </c>
      <c r="E27" s="7">
        <v>27</v>
      </c>
      <c r="F27" s="16">
        <v>162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>
        <v>135</v>
      </c>
    </row>
    <row r="28" spans="1:26" x14ac:dyDescent="0.3">
      <c r="B28">
        <v>100556</v>
      </c>
      <c r="C28" t="s">
        <v>96</v>
      </c>
      <c r="D28" s="7">
        <v>25</v>
      </c>
      <c r="E28" s="7">
        <v>5</v>
      </c>
      <c r="F28" s="16">
        <v>30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>
        <v>25</v>
      </c>
    </row>
    <row r="29" spans="1:26" x14ac:dyDescent="0.3">
      <c r="B29">
        <v>100557</v>
      </c>
      <c r="C29" t="s">
        <v>44</v>
      </c>
      <c r="D29" s="7">
        <v>8.8000000000000007</v>
      </c>
      <c r="E29" s="7">
        <v>0</v>
      </c>
      <c r="F29" s="16">
        <v>8.8000000000000007</v>
      </c>
      <c r="G29" s="7"/>
      <c r="H29" s="7"/>
      <c r="I29" s="7" t="s">
        <v>1</v>
      </c>
      <c r="J29" s="7">
        <v>8.8000000000000007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6" x14ac:dyDescent="0.3">
      <c r="A30" t="s">
        <v>90</v>
      </c>
      <c r="B30" t="s">
        <v>83</v>
      </c>
      <c r="C30" t="s">
        <v>58</v>
      </c>
      <c r="D30" s="11">
        <v>447.48</v>
      </c>
      <c r="E30" s="11">
        <v>0</v>
      </c>
      <c r="F30" s="17">
        <v>447.48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>
        <v>447.48</v>
      </c>
      <c r="U30" s="11"/>
      <c r="V30" s="11"/>
      <c r="W30" s="11"/>
      <c r="X30" s="10"/>
      <c r="Y30" s="10"/>
      <c r="Z30" s="18"/>
    </row>
    <row r="31" spans="1:26" x14ac:dyDescent="0.3">
      <c r="D31" s="6">
        <f>SUM(D7:D30)</f>
        <v>4180.5600000000004</v>
      </c>
      <c r="E31" s="6">
        <f>SUM(E16:E30)</f>
        <v>202.02</v>
      </c>
      <c r="F31" s="6">
        <f>SUM(F7:F30)</f>
        <v>4382.58</v>
      </c>
      <c r="G31" s="16">
        <f>SUM(G7:G30)</f>
        <v>1269.6099999999999</v>
      </c>
      <c r="H31" s="16">
        <f t="shared" ref="H31:W31" si="0">SUM(H7:H30)</f>
        <v>257.53999999999996</v>
      </c>
      <c r="I31" s="16">
        <f t="shared" si="0"/>
        <v>100</v>
      </c>
      <c r="J31" s="16">
        <f>SUM(J8:J30)</f>
        <v>8.8000000000000007</v>
      </c>
      <c r="K31" s="16">
        <f t="shared" si="0"/>
        <v>35</v>
      </c>
      <c r="L31" s="7">
        <f t="shared" si="0"/>
        <v>0</v>
      </c>
      <c r="M31" s="16">
        <f t="shared" si="0"/>
        <v>37.5</v>
      </c>
      <c r="N31" s="7"/>
      <c r="O31" s="16">
        <f t="shared" si="0"/>
        <v>336.77</v>
      </c>
      <c r="P31" s="7">
        <f t="shared" si="0"/>
        <v>0</v>
      </c>
      <c r="Q31" s="7">
        <f t="shared" si="0"/>
        <v>0</v>
      </c>
      <c r="R31" s="16">
        <f t="shared" si="0"/>
        <v>73</v>
      </c>
      <c r="S31" s="16">
        <f t="shared" si="0"/>
        <v>742.23</v>
      </c>
      <c r="T31" s="16">
        <f t="shared" si="0"/>
        <v>894.96</v>
      </c>
      <c r="U31" s="16">
        <f t="shared" si="0"/>
        <v>35</v>
      </c>
      <c r="V31" s="16">
        <f t="shared" si="0"/>
        <v>230.15</v>
      </c>
      <c r="W31" s="16">
        <f t="shared" si="0"/>
        <v>160</v>
      </c>
      <c r="X31" s="13"/>
      <c r="Y31" s="13"/>
      <c r="Z31" s="13"/>
    </row>
    <row r="32" spans="1:26" x14ac:dyDescent="0.3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30" x14ac:dyDescent="0.3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30" x14ac:dyDescent="0.3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30" x14ac:dyDescent="0.3">
      <c r="A35" s="3" t="s">
        <v>69</v>
      </c>
      <c r="B35" s="4" t="s">
        <v>114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30" x14ac:dyDescent="0.3">
      <c r="A36" s="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30" x14ac:dyDescent="0.3">
      <c r="A37" t="s">
        <v>81</v>
      </c>
      <c r="C37" t="s">
        <v>82</v>
      </c>
      <c r="E37" s="7" t="s">
        <v>1</v>
      </c>
      <c r="F37" s="16">
        <v>1759.26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>
        <v>1759.26</v>
      </c>
      <c r="Y37" s="7"/>
    </row>
    <row r="38" spans="1:30" x14ac:dyDescent="0.3">
      <c r="A38" t="s">
        <v>84</v>
      </c>
      <c r="C38" t="s">
        <v>85</v>
      </c>
      <c r="D38" s="7"/>
      <c r="E38" s="7"/>
      <c r="F38" s="16">
        <v>641.88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>
        <v>641.88</v>
      </c>
      <c r="Z38" s="18"/>
      <c r="AA38" s="18"/>
      <c r="AB38" s="18"/>
      <c r="AC38" s="18"/>
      <c r="AD38" s="18"/>
    </row>
    <row r="39" spans="1:30" x14ac:dyDescent="0.3">
      <c r="A39" t="s">
        <v>87</v>
      </c>
      <c r="C39" t="s">
        <v>82</v>
      </c>
      <c r="D39" s="7"/>
      <c r="E39" s="7"/>
      <c r="F39" s="16">
        <v>1759.25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>
        <v>1759.25</v>
      </c>
      <c r="Y39" s="7"/>
      <c r="Z39" s="18"/>
      <c r="AA39" s="18"/>
      <c r="AB39" s="18"/>
      <c r="AC39" s="18"/>
      <c r="AD39" s="18"/>
    </row>
    <row r="40" spans="1:30" x14ac:dyDescent="0.3">
      <c r="A40" t="s">
        <v>88</v>
      </c>
      <c r="C40" t="s">
        <v>89</v>
      </c>
      <c r="D40" s="7"/>
      <c r="E40" s="7"/>
      <c r="F40" s="19">
        <v>450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>
        <v>450</v>
      </c>
      <c r="T40" s="13"/>
      <c r="U40" s="13"/>
      <c r="V40" s="13"/>
      <c r="W40" s="13"/>
      <c r="X40" s="18"/>
      <c r="Y40" s="18"/>
      <c r="Z40" s="18"/>
      <c r="AA40" s="18"/>
      <c r="AB40" s="18"/>
      <c r="AC40" s="18"/>
      <c r="AD40" s="18"/>
    </row>
    <row r="41" spans="1:30" x14ac:dyDescent="0.3">
      <c r="A41" t="s">
        <v>91</v>
      </c>
      <c r="C41" t="s">
        <v>92</v>
      </c>
      <c r="D41" s="7"/>
      <c r="E41" s="7"/>
      <c r="F41" s="17">
        <v>257.48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>
        <v>257.48</v>
      </c>
      <c r="S41" s="11"/>
      <c r="T41" s="11"/>
      <c r="U41" s="11"/>
      <c r="V41" s="11"/>
      <c r="W41" s="11"/>
      <c r="X41" s="11"/>
      <c r="Y41" s="11"/>
      <c r="Z41" s="18"/>
      <c r="AA41" s="18"/>
      <c r="AB41" s="18"/>
      <c r="AC41" s="18"/>
      <c r="AD41" s="18"/>
    </row>
    <row r="42" spans="1:30" x14ac:dyDescent="0.3">
      <c r="D42" s="7"/>
      <c r="E42" s="7"/>
      <c r="F42" s="6">
        <f>SUM(F37:F41)</f>
        <v>4867.869999999999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f>SUM(R37:R41)</f>
        <v>257.48</v>
      </c>
      <c r="S42" s="7">
        <f>SUM(S35:S41)</f>
        <v>450</v>
      </c>
      <c r="T42" s="7"/>
      <c r="U42" s="7"/>
      <c r="V42" s="7"/>
      <c r="W42" s="7"/>
      <c r="X42" s="16">
        <f>SUM(X34:X41)</f>
        <v>3518.51</v>
      </c>
      <c r="Y42" s="16">
        <f>SUM(Y35:Y41)</f>
        <v>641.88</v>
      </c>
      <c r="Z42" s="18"/>
      <c r="AA42" s="18"/>
      <c r="AB42" s="18"/>
      <c r="AC42" s="18"/>
      <c r="AD42" s="18"/>
    </row>
    <row r="43" spans="1:30" x14ac:dyDescent="0.3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18"/>
      <c r="AA43" s="18"/>
      <c r="AB43" s="18"/>
      <c r="AC43" s="18"/>
      <c r="AD43" s="18"/>
    </row>
    <row r="44" spans="1:30" x14ac:dyDescent="0.3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18"/>
      <c r="AA44" s="18"/>
      <c r="AB44" s="18"/>
      <c r="AC44" s="18"/>
      <c r="AD44" s="18"/>
    </row>
    <row r="45" spans="1:30" x14ac:dyDescent="0.3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18"/>
      <c r="AA45" s="18"/>
      <c r="AB45" s="18"/>
      <c r="AC45" s="18"/>
      <c r="AD45" s="18"/>
    </row>
    <row r="46" spans="1:30" x14ac:dyDescent="0.3">
      <c r="A46" s="4" t="s">
        <v>115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30" x14ac:dyDescent="0.3">
      <c r="A47" s="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30" x14ac:dyDescent="0.3">
      <c r="A48" t="s">
        <v>45</v>
      </c>
      <c r="B48">
        <v>100063</v>
      </c>
      <c r="C48" t="s">
        <v>46</v>
      </c>
      <c r="D48" s="7">
        <v>320.88</v>
      </c>
      <c r="E48" s="7">
        <v>64.38</v>
      </c>
      <c r="F48" s="16">
        <v>385.26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>
        <v>320.88</v>
      </c>
      <c r="T48" s="7"/>
      <c r="U48" s="7"/>
      <c r="V48" s="7"/>
      <c r="W48" s="7"/>
      <c r="X48" s="7"/>
      <c r="Y48" s="7"/>
    </row>
    <row r="49" spans="1:25" x14ac:dyDescent="0.3">
      <c r="B49">
        <v>100064</v>
      </c>
      <c r="C49" t="s">
        <v>66</v>
      </c>
      <c r="D49" s="7" t="s">
        <v>68</v>
      </c>
      <c r="E49" s="7" t="s">
        <v>1</v>
      </c>
      <c r="F49" s="7" t="s">
        <v>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 t="s">
        <v>1</v>
      </c>
      <c r="T49" s="7"/>
      <c r="U49" s="7"/>
      <c r="V49" s="7"/>
      <c r="W49" s="7"/>
    </row>
    <row r="50" spans="1:25" x14ac:dyDescent="0.3">
      <c r="A50" t="s">
        <v>47</v>
      </c>
      <c r="B50">
        <v>100065</v>
      </c>
      <c r="C50" t="s">
        <v>67</v>
      </c>
      <c r="D50" s="11">
        <v>24</v>
      </c>
      <c r="E50" s="11">
        <v>0</v>
      </c>
      <c r="F50" s="17">
        <v>24</v>
      </c>
      <c r="G50" s="11"/>
      <c r="H50" s="11"/>
      <c r="I50" s="11"/>
      <c r="J50" s="11"/>
      <c r="K50" s="11"/>
      <c r="L50" s="11"/>
      <c r="M50" s="11"/>
      <c r="N50" s="11"/>
      <c r="O50" s="11" t="s">
        <v>1</v>
      </c>
      <c r="P50" s="11"/>
      <c r="Q50" s="11"/>
      <c r="R50" s="11"/>
      <c r="S50" s="11">
        <v>24</v>
      </c>
      <c r="T50" s="11"/>
      <c r="U50" s="11"/>
      <c r="V50" s="11"/>
      <c r="W50" s="11"/>
      <c r="X50" s="10"/>
      <c r="Y50" s="10"/>
    </row>
    <row r="51" spans="1:25" x14ac:dyDescent="0.3">
      <c r="D51" s="6">
        <f>SUM(D48:D50)</f>
        <v>344.88</v>
      </c>
      <c r="E51" s="6">
        <f>SUM(E48:E50)</f>
        <v>64.38</v>
      </c>
      <c r="F51" s="6">
        <f>SUM(F48:F50)</f>
        <v>409.26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16">
        <f>SUM(S46:S50)</f>
        <v>344.88</v>
      </c>
      <c r="T51" s="7"/>
      <c r="U51" s="7"/>
      <c r="V51" s="7"/>
      <c r="W51" s="7"/>
    </row>
    <row r="52" spans="1:25" x14ac:dyDescent="0.3">
      <c r="F52" s="7"/>
    </row>
    <row r="53" spans="1:25" x14ac:dyDescent="0.3">
      <c r="F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25" x14ac:dyDescent="0.3">
      <c r="F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25" x14ac:dyDescent="0.3">
      <c r="F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25" x14ac:dyDescent="0.3">
      <c r="F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25" x14ac:dyDescent="0.3">
      <c r="A57" s="4" t="s">
        <v>116</v>
      </c>
      <c r="F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25" x14ac:dyDescent="0.3">
      <c r="F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25" x14ac:dyDescent="0.3">
      <c r="A59" t="s">
        <v>48</v>
      </c>
      <c r="C59" t="s">
        <v>23</v>
      </c>
      <c r="F59" s="16">
        <v>75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>
        <v>75</v>
      </c>
    </row>
    <row r="60" spans="1:25" x14ac:dyDescent="0.3">
      <c r="A60" t="s">
        <v>70</v>
      </c>
      <c r="B60" t="s">
        <v>1</v>
      </c>
      <c r="C60" t="s">
        <v>71</v>
      </c>
      <c r="F60" s="16">
        <v>10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>
        <v>10</v>
      </c>
    </row>
    <row r="61" spans="1:25" x14ac:dyDescent="0.3">
      <c r="A61" t="s">
        <v>70</v>
      </c>
      <c r="C61" t="s">
        <v>71</v>
      </c>
      <c r="F61" s="16">
        <v>363.93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>
        <v>363.93</v>
      </c>
    </row>
    <row r="62" spans="1:25" x14ac:dyDescent="0.3">
      <c r="A62" t="s">
        <v>72</v>
      </c>
      <c r="C62" t="s">
        <v>73</v>
      </c>
      <c r="F62" s="16">
        <v>5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>
        <v>5</v>
      </c>
    </row>
    <row r="63" spans="1:25" x14ac:dyDescent="0.3">
      <c r="A63" t="s">
        <v>74</v>
      </c>
      <c r="C63" t="s">
        <v>75</v>
      </c>
      <c r="F63" s="16">
        <v>62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>
        <v>62</v>
      </c>
    </row>
    <row r="64" spans="1:25" x14ac:dyDescent="0.3">
      <c r="A64" t="s">
        <v>76</v>
      </c>
      <c r="C64" t="s">
        <v>23</v>
      </c>
      <c r="F64" s="17">
        <v>85</v>
      </c>
      <c r="G64" s="10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>
        <v>85</v>
      </c>
      <c r="T64" s="10"/>
      <c r="U64" s="10"/>
      <c r="V64" s="10"/>
      <c r="W64" s="10"/>
      <c r="X64" s="10"/>
      <c r="Y64" s="10"/>
    </row>
    <row r="65" spans="1:19" x14ac:dyDescent="0.3">
      <c r="F65" s="6">
        <f>SUM(F59:F64)</f>
        <v>600.93000000000006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>
        <f>SUM(S60:S64)</f>
        <v>525.93000000000006</v>
      </c>
    </row>
    <row r="66" spans="1:19" x14ac:dyDescent="0.3"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9" spans="1:19" x14ac:dyDescent="0.3">
      <c r="A69" s="3" t="s">
        <v>105</v>
      </c>
    </row>
    <row r="70" spans="1:19" x14ac:dyDescent="0.3">
      <c r="A70" t="s">
        <v>22</v>
      </c>
      <c r="B70" t="s">
        <v>106</v>
      </c>
      <c r="F70" s="11">
        <v>2.88</v>
      </c>
      <c r="G70" s="11"/>
      <c r="H70" s="11"/>
      <c r="I70" s="11"/>
      <c r="J70" s="11"/>
      <c r="K70" s="11"/>
      <c r="L70" s="11"/>
      <c r="M70" s="11"/>
      <c r="N70" s="11">
        <v>2.88</v>
      </c>
    </row>
    <row r="71" spans="1:19" x14ac:dyDescent="0.3">
      <c r="F71" s="6">
        <v>2.88</v>
      </c>
      <c r="G71" s="7"/>
      <c r="H71" s="7"/>
      <c r="I71" s="7"/>
      <c r="J71" s="7"/>
      <c r="K71" s="7"/>
      <c r="L71" s="7"/>
      <c r="M71" s="7"/>
      <c r="N71" s="7">
        <v>2.88</v>
      </c>
    </row>
  </sheetData>
  <pageMargins left="0.7" right="0.7" top="0.75" bottom="0.75" header="0.3" footer="0.3"/>
  <pageSetup scale="47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97D83-63CF-4FE3-BDE5-BF115B05E787}">
  <dimension ref="A1:D18"/>
  <sheetViews>
    <sheetView workbookViewId="0">
      <selection activeCell="E22" sqref="E22"/>
    </sheetView>
  </sheetViews>
  <sheetFormatPr defaultRowHeight="14.4" x14ac:dyDescent="0.3"/>
  <cols>
    <col min="4" max="4" width="11.6640625" customWidth="1"/>
  </cols>
  <sheetData>
    <row r="1" spans="1:4" x14ac:dyDescent="0.3">
      <c r="A1" s="4" t="s">
        <v>102</v>
      </c>
    </row>
    <row r="2" spans="1:4" x14ac:dyDescent="0.3">
      <c r="A2" s="3" t="s">
        <v>51</v>
      </c>
      <c r="D2" s="3" t="s">
        <v>103</v>
      </c>
    </row>
    <row r="3" spans="1:4" x14ac:dyDescent="0.3">
      <c r="A3" s="3"/>
      <c r="D3" s="3"/>
    </row>
    <row r="5" spans="1:4" x14ac:dyDescent="0.3">
      <c r="A5" s="3" t="s">
        <v>49</v>
      </c>
      <c r="B5" s="3" t="s">
        <v>50</v>
      </c>
      <c r="D5" s="6">
        <v>1185.45</v>
      </c>
    </row>
    <row r="8" spans="1:4" x14ac:dyDescent="0.3">
      <c r="A8" t="s">
        <v>77</v>
      </c>
      <c r="D8" s="8">
        <f>Cashbooks!F65</f>
        <v>600.93000000000006</v>
      </c>
    </row>
    <row r="10" spans="1:4" x14ac:dyDescent="0.3">
      <c r="A10" t="s">
        <v>78</v>
      </c>
      <c r="D10" s="20">
        <f>Cashbooks!F51</f>
        <v>409.26</v>
      </c>
    </row>
    <row r="11" spans="1:4" x14ac:dyDescent="0.3">
      <c r="D11" s="18"/>
    </row>
    <row r="13" spans="1:4" x14ac:dyDescent="0.3">
      <c r="A13" t="s">
        <v>7</v>
      </c>
      <c r="D13" s="9">
        <f>D5+D8-D10</f>
        <v>1377.1200000000001</v>
      </c>
    </row>
    <row r="16" spans="1:4" x14ac:dyDescent="0.3">
      <c r="A16" s="3" t="s">
        <v>79</v>
      </c>
      <c r="D16" s="12">
        <v>1377.12</v>
      </c>
    </row>
    <row r="18" spans="1:4" x14ac:dyDescent="0.3">
      <c r="A18" t="s">
        <v>80</v>
      </c>
      <c r="D18" s="7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92085-B1AD-4A8B-B4E3-6EE7523D0DA3}">
  <dimension ref="A1:E25"/>
  <sheetViews>
    <sheetView workbookViewId="0">
      <selection activeCell="C27" sqref="C27"/>
    </sheetView>
  </sheetViews>
  <sheetFormatPr defaultRowHeight="14.4" x14ac:dyDescent="0.3"/>
  <cols>
    <col min="4" max="4" width="11.88671875" customWidth="1"/>
    <col min="5" max="5" width="12" customWidth="1"/>
  </cols>
  <sheetData>
    <row r="1" spans="1:5" x14ac:dyDescent="0.3">
      <c r="A1" s="4" t="s">
        <v>102</v>
      </c>
    </row>
    <row r="2" spans="1:5" x14ac:dyDescent="0.3">
      <c r="A2" s="3" t="s">
        <v>52</v>
      </c>
      <c r="D2" s="3" t="s">
        <v>101</v>
      </c>
    </row>
    <row r="4" spans="1:5" x14ac:dyDescent="0.3">
      <c r="A4" s="3" t="s">
        <v>49</v>
      </c>
      <c r="B4" s="7" t="s">
        <v>50</v>
      </c>
      <c r="C4" s="7"/>
      <c r="D4" s="7"/>
      <c r="E4" s="6">
        <v>3901.1</v>
      </c>
    </row>
    <row r="6" spans="1:5" x14ac:dyDescent="0.3">
      <c r="A6" t="s">
        <v>77</v>
      </c>
      <c r="E6" s="8">
        <f>Cashbooks!F42</f>
        <v>4867.869999999999</v>
      </c>
    </row>
    <row r="8" spans="1:5" x14ac:dyDescent="0.3">
      <c r="A8" t="s">
        <v>78</v>
      </c>
      <c r="E8" s="20">
        <f>Cashbooks!F31</f>
        <v>4382.58</v>
      </c>
    </row>
    <row r="10" spans="1:5" x14ac:dyDescent="0.3">
      <c r="A10" t="s">
        <v>7</v>
      </c>
      <c r="E10" s="9">
        <f>E4+E6-E8</f>
        <v>4386.3899999999994</v>
      </c>
    </row>
    <row r="12" spans="1:5" x14ac:dyDescent="0.3">
      <c r="A12" t="s">
        <v>97</v>
      </c>
      <c r="E12" s="6">
        <v>4495.42</v>
      </c>
    </row>
    <row r="14" spans="1:5" x14ac:dyDescent="0.3">
      <c r="A14" t="s">
        <v>98</v>
      </c>
      <c r="E14" s="8">
        <f>E10-E12</f>
        <v>-109.03000000000065</v>
      </c>
    </row>
    <row r="16" spans="1:5" x14ac:dyDescent="0.3">
      <c r="A16" s="3" t="s">
        <v>100</v>
      </c>
    </row>
    <row r="18" spans="1:5" x14ac:dyDescent="0.3">
      <c r="A18" t="s">
        <v>99</v>
      </c>
    </row>
    <row r="19" spans="1:5" x14ac:dyDescent="0.3">
      <c r="A19">
        <v>100547</v>
      </c>
      <c r="B19" t="s">
        <v>26</v>
      </c>
      <c r="D19" s="7">
        <v>67.03</v>
      </c>
      <c r="E19" s="7"/>
    </row>
    <row r="20" spans="1:5" x14ac:dyDescent="0.3">
      <c r="A20">
        <v>100548</v>
      </c>
      <c r="B20" t="s">
        <v>34</v>
      </c>
      <c r="D20" s="11">
        <v>42</v>
      </c>
      <c r="E20" s="7"/>
    </row>
    <row r="21" spans="1:5" x14ac:dyDescent="0.3">
      <c r="D21" s="8">
        <f>SUM(D19:D20)</f>
        <v>109.03</v>
      </c>
    </row>
    <row r="25" spans="1:5" x14ac:dyDescent="0.3">
      <c r="D25" t="s">
        <v>1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Accounts for YE 31.03.2018</vt:lpstr>
      <vt:lpstr>Cashbooks</vt:lpstr>
      <vt:lpstr>Village Green Bank Rec</vt:lpstr>
      <vt:lpstr>Parish Council ac bank rec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Bedwell</dc:creator>
  <cp:lastModifiedBy>Carl King</cp:lastModifiedBy>
  <cp:lastPrinted>2018-05-16T13:47:20Z</cp:lastPrinted>
  <dcterms:created xsi:type="dcterms:W3CDTF">2018-01-16T14:42:34Z</dcterms:created>
  <dcterms:modified xsi:type="dcterms:W3CDTF">2021-12-10T17:38:47Z</dcterms:modified>
</cp:coreProperties>
</file>